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C\Documents\NOEDER_ENMIENDA\Curso intensivo septiembre\MODULO 3\"/>
    </mc:Choice>
  </mc:AlternateContent>
  <xr:revisionPtr revIDLastSave="0" documentId="8_{93B37BDC-2C7E-4DD0-8439-F9B172D75FAD}" xr6:coauthVersionLast="47" xr6:coauthVersionMax="47" xr10:uidLastSave="{00000000-0000-0000-0000-000000000000}"/>
  <bookViews>
    <workbookView xWindow="-108" yWindow="-108" windowWidth="23256" windowHeight="12456" xr2:uid="{ADADEC89-0928-466B-8C77-F478D055EEA1}"/>
  </bookViews>
  <sheets>
    <sheet name="Enero 2023" sheetId="1" r:id="rId1"/>
  </sheets>
  <definedNames>
    <definedName name="_xlnm.Print_Area" localSheetId="0">'Enero 2023'!$A$1:$Y$36</definedName>
    <definedName name="_xlnm.Print_Titles" localSheetId="0">'Enero 2023'!$1:$10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5" i="1" l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5" i="1"/>
  <c r="L14" i="1"/>
  <c r="L13" i="1"/>
  <c r="L12" i="1"/>
</calcChain>
</file>

<file path=xl/sharedStrings.xml><?xml version="1.0" encoding="utf-8"?>
<sst xmlns="http://schemas.openxmlformats.org/spreadsheetml/2006/main" count="181" uniqueCount="132">
  <si>
    <t xml:space="preserve"> Tablero de Control de Objetivos e Indicadores </t>
  </si>
  <si>
    <t>Código: F-SGC-006</t>
  </si>
  <si>
    <t>Fecha de actualización: 28.Oct.22</t>
  </si>
  <si>
    <t>Versión: 1.0</t>
  </si>
  <si>
    <t>No aplica</t>
  </si>
  <si>
    <t xml:space="preserve">COMPARATIVO DE RESULTADOS CON MESES ANTERIORES </t>
  </si>
  <si>
    <t>Cumple</t>
  </si>
  <si>
    <t>No cumple</t>
  </si>
  <si>
    <t>Mes: Enero 2023</t>
  </si>
  <si>
    <t>Llenar los espacios para el calculo de los indicadores</t>
  </si>
  <si>
    <t>PROCES0</t>
  </si>
  <si>
    <t>OBJETIVO</t>
  </si>
  <si>
    <t>INDICADOR</t>
  </si>
  <si>
    <t>FRECUENCIA</t>
  </si>
  <si>
    <t>META</t>
  </si>
  <si>
    <t>ACCIÓN CORRECTIVA</t>
  </si>
  <si>
    <t>FORMULA</t>
  </si>
  <si>
    <t>CUMPLIMIENTO</t>
  </si>
  <si>
    <t>MES 
ENERO</t>
  </si>
  <si>
    <t>MES
FREBRERO</t>
  </si>
  <si>
    <t>MES 
MARZO</t>
  </si>
  <si>
    <t>MES 
ABRIL</t>
  </si>
  <si>
    <t>MES
JUNIO</t>
  </si>
  <si>
    <t>MES 
JULIO</t>
  </si>
  <si>
    <t>MES 
AGOSTO</t>
  </si>
  <si>
    <t>MES
SEPTIEMBRE</t>
  </si>
  <si>
    <t>MES 
OCTUBRE</t>
  </si>
  <si>
    <t>MES 
NOVIEMBRE</t>
  </si>
  <si>
    <t>MES
DICIEMBRE</t>
  </si>
  <si>
    <t>VENTAS</t>
  </si>
  <si>
    <t>Alcanzar un ingreso mensual de 6 millones de pesos en el año 2023</t>
  </si>
  <si>
    <t>Rentabilidad Total (ejecutivos comerciales)</t>
  </si>
  <si>
    <t>Mensual</t>
  </si>
  <si>
    <t>&lt; 3,800,000$</t>
  </si>
  <si>
    <t>Meta de venta establecida</t>
  </si>
  <si>
    <t>Monto total de meta alcanzada</t>
  </si>
  <si>
    <t>Ingreso mensual
promedio</t>
  </si>
  <si>
    <t>&lt;6,000,000</t>
  </si>
  <si>
    <t>Monto de venta mensual promedio</t>
  </si>
  <si>
    <t>Ingresos mensual</t>
  </si>
  <si>
    <t>Satisfacción del cliente</t>
  </si>
  <si>
    <t>Semestral</t>
  </si>
  <si>
    <t>&lt;80%</t>
  </si>
  <si>
    <t>Total de encuestas aplicadas</t>
  </si>
  <si>
    <t>N/A</t>
  </si>
  <si>
    <t xml:space="preserve">Total de encuestas con nivel de satisfacción de 80% </t>
  </si>
  <si>
    <t>COMPRAS</t>
  </si>
  <si>
    <t>Cumplir con los tiempos de entrega de productos y servicios al 85% en el año 2023</t>
  </si>
  <si>
    <t>Tiempos de entrega</t>
  </si>
  <si>
    <t>&lt;85%</t>
  </si>
  <si>
    <t>Total de O.C solicitadas</t>
  </si>
  <si>
    <t>Total de O.C entregadas a tiempo</t>
  </si>
  <si>
    <t>Evaluación de proveedores</t>
  </si>
  <si>
    <t>Total de evaluaciones programadas</t>
  </si>
  <si>
    <t>Total de evaluaciones realizadas</t>
  </si>
  <si>
    <t>No Aplica</t>
  </si>
  <si>
    <t>Factor de utilidad  comercial de 0.7 en PI</t>
  </si>
  <si>
    <t>utilidad mayor al 30%</t>
  </si>
  <si>
    <t>&lt;30%</t>
  </si>
  <si>
    <t>Monto de venta</t>
  </si>
  <si>
    <t xml:space="preserve">Monto de costo </t>
  </si>
  <si>
    <t xml:space="preserve">RECURSOS HUMANOS 
</t>
  </si>
  <si>
    <t>Mantener el personal competente y la plantilla autorizada 
para su operación a un 95% en el 2023</t>
  </si>
  <si>
    <t>Cumplimiento programa de capacitación</t>
  </si>
  <si>
    <t>&lt;95%</t>
  </si>
  <si>
    <t>Total de capacitaciones programadas</t>
  </si>
  <si>
    <t>Total de capacitaciones realizadas</t>
  </si>
  <si>
    <t>Cumplimiento plantilla autorizada</t>
  </si>
  <si>
    <t>Total de plantilla autorizada</t>
  </si>
  <si>
    <t>Total de plantilla cubierta</t>
  </si>
  <si>
    <t xml:space="preserve"> Índice de rotación de personal</t>
  </si>
  <si>
    <t>&gt;5%</t>
  </si>
  <si>
    <t>Total de Plantilla de empleados 
(inicio del periodo evaluado)</t>
  </si>
  <si>
    <t>Total de empleados desvinculados de la empresa 
(final del periodo evaluado)</t>
  </si>
  <si>
    <t xml:space="preserve">LOGÍSTICA
</t>
  </si>
  <si>
    <t>Cumplir con la programación de ruta al 75% en el año 2023</t>
  </si>
  <si>
    <t>Cumplimiento de rutas</t>
  </si>
  <si>
    <t>&lt;70%</t>
  </si>
  <si>
    <t>Total de rutas programadas</t>
  </si>
  <si>
    <t>Total de rutas realizadas</t>
  </si>
  <si>
    <t xml:space="preserve">Unidades  disponibles </t>
  </si>
  <si>
    <t>Total de unidades</t>
  </si>
  <si>
    <t xml:space="preserve">Total de unidades disponibles </t>
  </si>
  <si>
    <t>Cumplimiento de mantenimiento preventivo de unidades</t>
  </si>
  <si>
    <t>M.P de unidades programados</t>
  </si>
  <si>
    <t>M.P de unidades realizados</t>
  </si>
  <si>
    <t xml:space="preserve">SGC
</t>
  </si>
  <si>
    <t>Asegurar el adecuado funcionamiento del SGC cumpliendo con 90% del programa anual de auditoría en el año 2023</t>
  </si>
  <si>
    <t xml:space="preserve">Cumplimiento  programa anual de auditoría  </t>
  </si>
  <si>
    <t>Anual</t>
  </si>
  <si>
    <t>&lt;90%</t>
  </si>
  <si>
    <t>Total de auditorías programadas</t>
  </si>
  <si>
    <t>Total de auditorías realizadas</t>
  </si>
  <si>
    <t xml:space="preserve">Cierre de hallazgos de auditoría  </t>
  </si>
  <si>
    <t>Total de hallazgos abiertos</t>
  </si>
  <si>
    <t>Total de hallazgos cerrados</t>
  </si>
  <si>
    <t>MANTENIMIENTO</t>
  </si>
  <si>
    <t>Mantener en buenas condiciones la maquinaria al menos en un  90% en el año 2023</t>
  </si>
  <si>
    <t>Cumplimiento programa de Mantenimiento</t>
  </si>
  <si>
    <t>Total de mantenimientos preventivos programados</t>
  </si>
  <si>
    <t>Total de M.P realizados</t>
  </si>
  <si>
    <t>Mantenimiento correctivo</t>
  </si>
  <si>
    <t>Total de mantenimientos correctivos solicitados</t>
  </si>
  <si>
    <t>Total de M.C realizados</t>
  </si>
  <si>
    <t>CALIDAD</t>
  </si>
  <si>
    <t xml:space="preserve">Asegurar la conformidad de las mediciones en un 95% en el año 2023 </t>
  </si>
  <si>
    <t>Cumplimiento programa de Calibración</t>
  </si>
  <si>
    <t>Total de calibraciones programadas</t>
  </si>
  <si>
    <t>Total de calibraciones realizadas</t>
  </si>
  <si>
    <t>Cumplimiento  programa de Verificación</t>
  </si>
  <si>
    <t>Total de verificaciones programadas</t>
  </si>
  <si>
    <t>Total de verificaciones realizadas</t>
  </si>
  <si>
    <t xml:space="preserve">PRODUCCIÓN
</t>
  </si>
  <si>
    <t>Fabricar el 80% productos que cumplan con los requisitos del cliente en el año 2023</t>
  </si>
  <si>
    <t>Producto conforme</t>
  </si>
  <si>
    <t>Total de piezas fabricadas</t>
  </si>
  <si>
    <t>Total de piezas conforme</t>
  </si>
  <si>
    <t>Productividad CNC</t>
  </si>
  <si>
    <t>&lt;75%</t>
  </si>
  <si>
    <t>Total de maquinados teóricos</t>
  </si>
  <si>
    <t>Total de maquinados reales</t>
  </si>
  <si>
    <t>Tiempo de entrega</t>
  </si>
  <si>
    <t>Total de partidas con fecha promesa (periodo evaluado)</t>
  </si>
  <si>
    <t>Total de partidas liberadas en fecha promesa (periodo evaluado)</t>
  </si>
  <si>
    <t xml:space="preserve">SISTEMAS
</t>
  </si>
  <si>
    <t>Mantener en buenas condiciones los equipos de cómputos y respaldos de la información en un  80% en el año 2023</t>
  </si>
  <si>
    <t>Cumplimiento programa de Mtto</t>
  </si>
  <si>
    <t>Total de tickets solicitados</t>
  </si>
  <si>
    <t>Total de tickets realizados</t>
  </si>
  <si>
    <t>Respaldo de información</t>
  </si>
  <si>
    <t>Total de respaldos programados</t>
  </si>
  <si>
    <t>Total de respaldos realizados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</si>
</sst>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sz val="15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270">
        <stop position="0">
          <color theme="0"/>
        </stop>
        <stop position="1">
          <color rgb="FFFFC000"/>
        </stop>
      </gradientFill>
    </fill>
    <fill>
      <patternFill patternType="solid">
        <fgColor theme="0" tint="-4.9989318521683403E-2"/>
        <bgColor indexed="64"/>
      </patternFill>
    </fill>
    <fill>
      <gradientFill degree="270">
        <stop position="0">
          <color theme="0"/>
        </stop>
        <stop position="1">
          <color rgb="FF92D050"/>
        </stop>
      </gradientFill>
    </fill>
    <fill>
      <gradientFill degree="270">
        <stop position="0">
          <color theme="0"/>
        </stop>
        <stop position="1">
          <color theme="9" tint="-0.25098422193060094"/>
        </stop>
      </gradient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7">
    <xf numFmtId="0" fontId="0" fillId="0" borderId="0" xfId="0"/>
    <xf numFmtId="0" fontId="0" fillId="2" borderId="0" xfId="0" applyFill="1"/>
    <xf numFmtId="0" fontId="3" fillId="2" borderId="0" xfId="0" applyFont="1" applyFill="1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3" borderId="0" xfId="0" applyFill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10" fillId="2" borderId="0" xfId="0" applyFont="1" applyFill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0" fillId="5" borderId="0" xfId="0" applyFill="1"/>
    <xf numFmtId="0" fontId="2" fillId="4" borderId="1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0" fillId="6" borderId="0" xfId="0" applyFill="1"/>
    <xf numFmtId="0" fontId="9" fillId="0" borderId="0" xfId="0" applyFont="1"/>
    <xf numFmtId="49" fontId="9" fillId="7" borderId="0" xfId="0" applyNumberFormat="1" applyFont="1" applyFill="1" applyAlignment="1">
      <alignment horizontal="left" vertical="center"/>
    </xf>
    <xf numFmtId="0" fontId="0" fillId="7" borderId="0" xfId="0" applyFill="1"/>
    <xf numFmtId="0" fontId="9" fillId="0" borderId="16" xfId="0" applyFont="1" applyBorder="1"/>
    <xf numFmtId="0" fontId="11" fillId="2" borderId="0" xfId="0" applyFont="1" applyFill="1"/>
    <xf numFmtId="0" fontId="12" fillId="2" borderId="0" xfId="0" applyFont="1" applyFill="1" applyAlignment="1">
      <alignment horizontal="left" vertical="center"/>
    </xf>
    <xf numFmtId="0" fontId="2" fillId="2" borderId="0" xfId="0" applyFont="1" applyFill="1"/>
    <xf numFmtId="0" fontId="0" fillId="0" borderId="0" xfId="0" applyProtection="1">
      <protection locked="0"/>
    </xf>
    <xf numFmtId="0" fontId="13" fillId="2" borderId="0" xfId="0" applyFont="1" applyFill="1"/>
    <xf numFmtId="0" fontId="14" fillId="0" borderId="0" xfId="0" applyFont="1"/>
    <xf numFmtId="0" fontId="11" fillId="0" borderId="0" xfId="0" applyFont="1"/>
    <xf numFmtId="0" fontId="12" fillId="0" borderId="0" xfId="0" applyFont="1" applyAlignment="1">
      <alignment horizontal="left" vertical="center"/>
    </xf>
    <xf numFmtId="0" fontId="2" fillId="0" borderId="0" xfId="0" applyFont="1"/>
    <xf numFmtId="0" fontId="13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>
      <alignment horizontal="left" vertical="center" wrapText="1"/>
    </xf>
    <xf numFmtId="0" fontId="15" fillId="0" borderId="5" xfId="0" applyFont="1" applyBorder="1" applyAlignment="1" applyProtection="1">
      <alignment horizontal="center" vertical="center"/>
      <protection locked="0"/>
    </xf>
    <xf numFmtId="6" fontId="15" fillId="0" borderId="5" xfId="0" applyNumberFormat="1" applyFont="1" applyBorder="1" applyAlignment="1">
      <alignment horizontal="center" vertical="center"/>
    </xf>
    <xf numFmtId="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vertical="center" wrapText="1"/>
    </xf>
    <xf numFmtId="164" fontId="15" fillId="4" borderId="5" xfId="1" applyNumberFormat="1" applyFont="1" applyFill="1" applyBorder="1" applyAlignment="1" applyProtection="1">
      <alignment horizontal="center" vertical="center"/>
      <protection locked="0"/>
    </xf>
    <xf numFmtId="44" fontId="15" fillId="4" borderId="5" xfId="1" applyFont="1" applyFill="1" applyBorder="1" applyAlignment="1" applyProtection="1">
      <alignment horizontal="center" vertical="center"/>
      <protection locked="0"/>
    </xf>
    <xf numFmtId="1" fontId="15" fillId="0" borderId="5" xfId="2" applyNumberFormat="1" applyFont="1" applyFill="1" applyBorder="1" applyAlignment="1">
      <alignment horizontal="center" vertical="center"/>
    </xf>
    <xf numFmtId="9" fontId="15" fillId="0" borderId="9" xfId="2" applyFont="1" applyFill="1" applyBorder="1" applyAlignment="1">
      <alignment horizontal="center" vertical="center"/>
    </xf>
    <xf numFmtId="9" fontId="15" fillId="0" borderId="5" xfId="2" applyFont="1" applyFill="1" applyBorder="1" applyAlignment="1">
      <alignment horizontal="center" vertical="center"/>
    </xf>
    <xf numFmtId="9" fontId="15" fillId="0" borderId="17" xfId="2" applyFont="1" applyFill="1" applyBorder="1" applyAlignment="1">
      <alignment horizontal="center" vertical="center"/>
    </xf>
    <xf numFmtId="8" fontId="15" fillId="4" borderId="5" xfId="1" applyNumberFormat="1" applyFont="1" applyFill="1" applyBorder="1" applyAlignment="1" applyProtection="1">
      <alignment horizontal="center" vertical="center"/>
      <protection locked="0"/>
    </xf>
    <xf numFmtId="9" fontId="15" fillId="0" borderId="9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 applyProtection="1">
      <alignment horizontal="center" vertical="center"/>
      <protection locked="0"/>
    </xf>
    <xf numFmtId="9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5" fillId="4" borderId="1" xfId="0" applyFont="1" applyFill="1" applyBorder="1" applyAlignment="1" applyProtection="1">
      <alignment horizontal="center" vertical="center"/>
      <protection locked="0"/>
    </xf>
    <xf numFmtId="9" fontId="15" fillId="0" borderId="19" xfId="2" applyFont="1" applyFill="1" applyBorder="1" applyAlignment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0" fontId="15" fillId="0" borderId="21" xfId="0" applyFont="1" applyBorder="1" applyAlignment="1">
      <alignment horizontal="left" vertical="center" wrapText="1"/>
    </xf>
    <xf numFmtId="0" fontId="15" fillId="0" borderId="20" xfId="0" applyFont="1" applyBorder="1" applyAlignment="1" applyProtection="1">
      <alignment horizontal="center" vertical="center"/>
      <protection locked="0"/>
    </xf>
    <xf numFmtId="9" fontId="15" fillId="0" borderId="20" xfId="0" applyNumberFormat="1" applyFont="1" applyBorder="1" applyAlignment="1" applyProtection="1">
      <alignment horizontal="center" vertical="center" wrapText="1"/>
      <protection locked="0"/>
    </xf>
    <xf numFmtId="9" fontId="15" fillId="0" borderId="20" xfId="0" applyNumberFormat="1" applyFont="1" applyBorder="1" applyAlignment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4" borderId="21" xfId="0" applyFont="1" applyFill="1" applyBorder="1" applyAlignment="1" applyProtection="1">
      <alignment horizontal="center" vertical="center"/>
      <protection locked="0"/>
    </xf>
    <xf numFmtId="9" fontId="15" fillId="0" borderId="21" xfId="2" applyFont="1" applyFill="1" applyBorder="1" applyAlignment="1">
      <alignment horizontal="center" vertical="center"/>
    </xf>
    <xf numFmtId="9" fontId="15" fillId="0" borderId="17" xfId="0" applyNumberFormat="1" applyFont="1" applyBorder="1" applyAlignment="1">
      <alignment horizontal="center" vertical="center"/>
    </xf>
    <xf numFmtId="9" fontId="15" fillId="0" borderId="5" xfId="0" applyNumberFormat="1" applyFont="1" applyBorder="1" applyAlignment="1" applyProtection="1">
      <alignment horizontal="center" vertical="center" wrapText="1"/>
      <protection locked="0"/>
    </xf>
    <xf numFmtId="9" fontId="15" fillId="0" borderId="5" xfId="0" applyNumberFormat="1" applyFont="1" applyBorder="1" applyAlignment="1">
      <alignment horizontal="center" vertical="center" wrapText="1"/>
    </xf>
    <xf numFmtId="0" fontId="15" fillId="4" borderId="5" xfId="0" applyFont="1" applyFill="1" applyBorder="1" applyAlignment="1" applyProtection="1">
      <alignment horizontal="center" vertical="center"/>
      <protection locked="0"/>
    </xf>
    <xf numFmtId="9" fontId="15" fillId="0" borderId="1" xfId="2" applyFont="1" applyFill="1" applyBorder="1" applyAlignment="1">
      <alignment horizontal="center" vertical="center"/>
    </xf>
    <xf numFmtId="0" fontId="15" fillId="0" borderId="19" xfId="0" applyFont="1" applyBorder="1" applyAlignment="1">
      <alignment horizontal="left" vertical="center" wrapText="1"/>
    </xf>
    <xf numFmtId="0" fontId="15" fillId="0" borderId="18" xfId="0" applyFont="1" applyBorder="1" applyAlignment="1" applyProtection="1">
      <alignment horizontal="center" vertical="center"/>
      <protection locked="0"/>
    </xf>
    <xf numFmtId="9" fontId="15" fillId="0" borderId="18" xfId="0" applyNumberFormat="1" applyFont="1" applyBorder="1" applyAlignment="1" applyProtection="1">
      <alignment horizontal="center" vertical="center" wrapText="1"/>
      <protection locked="0"/>
    </xf>
    <xf numFmtId="9" fontId="15" fillId="0" borderId="18" xfId="0" applyNumberFormat="1" applyFont="1" applyBorder="1" applyAlignment="1">
      <alignment horizontal="center" vertical="center" wrapText="1"/>
    </xf>
    <xf numFmtId="0" fontId="15" fillId="0" borderId="18" xfId="0" applyFont="1" applyBorder="1" applyAlignment="1">
      <alignment vertical="center" wrapText="1"/>
    </xf>
    <xf numFmtId="44" fontId="15" fillId="4" borderId="19" xfId="1" applyFont="1" applyFill="1" applyBorder="1" applyAlignment="1" applyProtection="1">
      <alignment horizontal="center" vertical="center"/>
      <protection locked="0"/>
    </xf>
    <xf numFmtId="0" fontId="15" fillId="0" borderId="10" xfId="0" applyFont="1" applyBorder="1" applyAlignment="1">
      <alignment horizontal="left" vertical="center" wrapText="1"/>
    </xf>
    <xf numFmtId="0" fontId="15" fillId="0" borderId="10" xfId="0" applyFont="1" applyBorder="1" applyAlignment="1" applyProtection="1">
      <alignment horizontal="center" vertical="center"/>
      <protection locked="0"/>
    </xf>
    <xf numFmtId="9" fontId="15" fillId="0" borderId="10" xfId="0" applyNumberFormat="1" applyFont="1" applyBorder="1" applyAlignment="1" applyProtection="1">
      <alignment horizontal="center" vertical="center" wrapText="1"/>
      <protection locked="0"/>
    </xf>
    <xf numFmtId="9" fontId="15" fillId="0" borderId="10" xfId="0" applyNumberFormat="1" applyFont="1" applyBorder="1" applyAlignment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/>
      <protection locked="0"/>
    </xf>
    <xf numFmtId="9" fontId="15" fillId="0" borderId="6" xfId="2" applyFont="1" applyFill="1" applyBorder="1" applyAlignment="1">
      <alignment horizontal="center" vertical="center"/>
    </xf>
    <xf numFmtId="9" fontId="15" fillId="0" borderId="1" xfId="0" applyNumberFormat="1" applyFont="1" applyBorder="1" applyAlignment="1" applyProtection="1">
      <alignment horizontal="center" vertical="center" wrapText="1"/>
      <protection locked="0"/>
    </xf>
    <xf numFmtId="9" fontId="15" fillId="0" borderId="1" xfId="0" applyNumberFormat="1" applyFont="1" applyBorder="1" applyAlignment="1">
      <alignment horizontal="center" vertical="center" wrapText="1"/>
    </xf>
    <xf numFmtId="0" fontId="15" fillId="0" borderId="21" xfId="0" applyFont="1" applyBorder="1" applyAlignment="1" applyProtection="1">
      <alignment horizontal="center" vertical="center"/>
      <protection locked="0"/>
    </xf>
    <xf numFmtId="9" fontId="15" fillId="0" borderId="21" xfId="0" applyNumberFormat="1" applyFont="1" applyBorder="1" applyAlignment="1" applyProtection="1">
      <alignment horizontal="center" vertical="center" wrapText="1"/>
      <protection locked="0"/>
    </xf>
    <xf numFmtId="9" fontId="15" fillId="0" borderId="21" xfId="0" applyNumberFormat="1" applyFont="1" applyBorder="1" applyAlignment="1">
      <alignment horizontal="center" vertical="center" wrapText="1"/>
    </xf>
    <xf numFmtId="0" fontId="15" fillId="4" borderId="20" xfId="0" applyFont="1" applyFill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9" fontId="15" fillId="0" borderId="19" xfId="0" applyNumberFormat="1" applyFont="1" applyBorder="1" applyAlignment="1" applyProtection="1">
      <alignment horizontal="center" vertical="center" wrapText="1"/>
      <protection locked="0"/>
    </xf>
    <xf numFmtId="9" fontId="15" fillId="0" borderId="19" xfId="0" applyNumberFormat="1" applyFont="1" applyBorder="1" applyAlignment="1">
      <alignment horizontal="center" vertical="center" wrapText="1"/>
    </xf>
    <xf numFmtId="0" fontId="15" fillId="0" borderId="19" xfId="0" applyFont="1" applyBorder="1" applyAlignment="1">
      <alignment vertical="center" wrapText="1"/>
    </xf>
    <xf numFmtId="0" fontId="15" fillId="4" borderId="19" xfId="0" applyFont="1" applyFill="1" applyBorder="1" applyAlignment="1" applyProtection="1">
      <alignment horizontal="center" vertical="center"/>
      <protection locked="0"/>
    </xf>
    <xf numFmtId="9" fontId="15" fillId="0" borderId="20" xfId="2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5" fillId="2" borderId="0" xfId="0" applyFont="1" applyFill="1"/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</cellXfs>
  <cellStyles count="3">
    <cellStyle name="Moneda" xfId="1" builtinId="4"/>
    <cellStyle name="Normal" xfId="0" builtinId="0"/>
    <cellStyle name="Porcentaje" xfId="2" builtinId="5"/>
  </cellStyles>
  <dxfs count="28">
    <dxf>
      <fill>
        <gradientFill degree="270">
          <stop position="0">
            <color theme="0"/>
          </stop>
          <stop position="1">
            <color theme="9" tint="-0.25098422193060094"/>
          </stop>
        </gradientFill>
      </fill>
    </dxf>
    <dxf>
      <fill>
        <gradientFill degree="270">
          <stop position="0">
            <color theme="0"/>
          </stop>
          <stop position="1">
            <color rgb="FF92D050"/>
          </stop>
        </gradientFill>
      </fill>
    </dxf>
    <dxf>
      <fill>
        <gradientFill degree="270">
          <stop position="0">
            <color theme="0"/>
          </stop>
          <stop position="1">
            <color theme="9"/>
          </stop>
        </gradientFill>
      </fill>
    </dxf>
    <dxf>
      <fill>
        <gradientFill degree="270">
          <stop position="0">
            <color theme="0"/>
          </stop>
          <stop position="1">
            <color rgb="FF92D050"/>
          </stop>
        </gradientFill>
      </fill>
    </dxf>
    <dxf>
      <fill>
        <gradientFill degree="270">
          <stop position="0">
            <color theme="0"/>
          </stop>
          <stop position="1">
            <color theme="9"/>
          </stop>
        </gradientFill>
      </fill>
    </dxf>
    <dxf>
      <fill>
        <gradientFill degree="270">
          <stop position="0">
            <color theme="0"/>
          </stop>
          <stop position="1">
            <color theme="9"/>
          </stop>
        </gradientFill>
      </fill>
    </dxf>
    <dxf>
      <fill>
        <gradientFill degree="270">
          <stop position="0">
            <color theme="0"/>
          </stop>
          <stop position="1">
            <color rgb="FF92D050"/>
          </stop>
        </gradientFill>
      </fill>
    </dxf>
    <dxf>
      <fill>
        <gradientFill degree="270">
          <stop position="0">
            <color theme="0"/>
          </stop>
          <stop position="1">
            <color theme="9" tint="-0.25098422193060094"/>
          </stop>
        </gradientFill>
      </fill>
    </dxf>
    <dxf>
      <fill>
        <gradientFill degree="270">
          <stop position="0">
            <color theme="0"/>
          </stop>
          <stop position="1">
            <color rgb="FFFFFF00"/>
          </stop>
        </gradientFill>
      </fill>
    </dxf>
    <dxf>
      <fill>
        <gradientFill degree="270">
          <stop position="0">
            <color theme="0"/>
          </stop>
          <stop position="1">
            <color rgb="FF92D050"/>
          </stop>
        </gradientFill>
      </fill>
    </dxf>
    <dxf>
      <fill>
        <gradientFill degree="270">
          <stop position="0">
            <color theme="0"/>
          </stop>
          <stop position="1">
            <color theme="9" tint="-0.25098422193060094"/>
          </stop>
        </gradientFill>
      </fill>
    </dxf>
    <dxf>
      <fill>
        <gradientFill degree="270">
          <stop position="0">
            <color theme="0"/>
          </stop>
          <stop position="1">
            <color rgb="FFFFFF00"/>
          </stop>
        </gradientFill>
      </fill>
    </dxf>
    <dxf>
      <fill>
        <gradientFill degree="270">
          <stop position="0">
            <color theme="0"/>
          </stop>
          <stop position="1">
            <color rgb="FF92D050"/>
          </stop>
        </gradientFill>
      </fill>
    </dxf>
    <dxf>
      <fill>
        <gradientFill degree="270">
          <stop position="0">
            <color theme="0"/>
          </stop>
          <stop position="1">
            <color theme="9" tint="-0.25098422193060094"/>
          </stop>
        </gradientFill>
      </fill>
    </dxf>
    <dxf>
      <fill>
        <gradientFill degree="270">
          <stop position="0">
            <color theme="0"/>
          </stop>
          <stop position="1">
            <color rgb="FF92D050"/>
          </stop>
        </gradientFill>
      </fill>
    </dxf>
    <dxf>
      <fill>
        <gradientFill degree="270">
          <stop position="0">
            <color theme="0"/>
          </stop>
          <stop position="1">
            <color theme="9" tint="-0.25098422193060094"/>
          </stop>
        </gradientFill>
      </fill>
    </dxf>
    <dxf>
      <fill>
        <gradientFill degree="270">
          <stop position="0">
            <color theme="0"/>
          </stop>
          <stop position="1">
            <color rgb="FF92D050"/>
          </stop>
        </gradientFill>
      </fill>
    </dxf>
    <dxf>
      <fill>
        <gradientFill degree="270">
          <stop position="0">
            <color theme="0"/>
          </stop>
          <stop position="1">
            <color theme="9" tint="-0.25098422193060094"/>
          </stop>
        </gradientFill>
      </fill>
    </dxf>
    <dxf>
      <fill>
        <gradientFill degree="270">
          <stop position="0">
            <color theme="0"/>
          </stop>
          <stop position="1">
            <color rgb="FF92D050"/>
          </stop>
        </gradientFill>
      </fill>
    </dxf>
    <dxf>
      <fill>
        <gradientFill degree="270">
          <stop position="0">
            <color theme="0"/>
          </stop>
          <stop position="1">
            <color theme="9" tint="-0.25098422193060094"/>
          </stop>
        </gradientFill>
      </fill>
    </dxf>
    <dxf>
      <fill>
        <gradientFill degree="270">
          <stop position="0">
            <color theme="0"/>
          </stop>
          <stop position="1">
            <color rgb="FF92D050"/>
          </stop>
        </gradientFill>
      </fill>
    </dxf>
    <dxf>
      <fill>
        <gradientFill degree="270">
          <stop position="0">
            <color theme="0"/>
          </stop>
          <stop position="1">
            <color theme="9" tint="-0.25098422193060094"/>
          </stop>
        </gradientFill>
      </fill>
    </dxf>
    <dxf>
      <fill>
        <gradientFill degree="270">
          <stop position="0">
            <color theme="0"/>
          </stop>
          <stop position="1">
            <color rgb="FFFFFF00"/>
          </stop>
        </gradientFill>
      </fill>
    </dxf>
    <dxf>
      <fill>
        <gradientFill degree="270">
          <stop position="0">
            <color theme="0"/>
          </stop>
          <stop position="1">
            <color rgb="FF92D050"/>
          </stop>
        </gradientFill>
      </fill>
    </dxf>
    <dxf>
      <fill>
        <gradientFill degree="270">
          <stop position="0">
            <color theme="0"/>
          </stop>
          <stop position="1">
            <color theme="9" tint="-0.25098422193060094"/>
          </stop>
        </gradientFill>
      </fill>
    </dxf>
    <dxf>
      <fill>
        <gradientFill degree="270">
          <stop position="0">
            <color theme="0"/>
          </stop>
          <stop position="1">
            <color rgb="FFFFFF00"/>
          </stop>
        </gradientFill>
      </fill>
    </dxf>
    <dxf>
      <font>
        <color auto="1"/>
      </font>
      <fill>
        <gradientFill degree="270">
          <stop position="0">
            <color theme="0"/>
          </stop>
          <stop position="1">
            <color rgb="FF92D050"/>
          </stop>
        </gradientFill>
      </fill>
    </dxf>
    <dxf>
      <fill>
        <gradientFill degree="270">
          <stop position="0">
            <color theme="0"/>
          </stop>
          <stop position="1">
            <color theme="9" tint="-0.25098422193060094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6AAC8-8882-48DA-BE89-6C9B1300D1D4}">
  <sheetPr>
    <tabColor rgb="FF92D050"/>
  </sheetPr>
  <dimension ref="B1:W58"/>
  <sheetViews>
    <sheetView showGridLines="0" tabSelected="1" view="pageBreakPreview" zoomScale="68" zoomScaleNormal="73" zoomScaleSheetLayoutView="68" workbookViewId="0">
      <selection activeCell="B12" sqref="B12:B14"/>
    </sheetView>
  </sheetViews>
  <sheetFormatPr baseColWidth="10" defaultRowHeight="14.4" x14ac:dyDescent="0.3"/>
  <cols>
    <col min="1" max="1" width="2.77734375" customWidth="1"/>
    <col min="2" max="2" width="23.77734375" customWidth="1"/>
    <col min="3" max="3" width="22.77734375" customWidth="1"/>
    <col min="4" max="4" width="30.77734375" style="1" customWidth="1"/>
    <col min="5" max="5" width="16.21875" style="2" customWidth="1"/>
    <col min="6" max="6" width="14.77734375" style="2" customWidth="1"/>
    <col min="7" max="7" width="18.77734375" style="3" customWidth="1"/>
    <col min="8" max="8" width="30.77734375" customWidth="1"/>
    <col min="9" max="9" width="20.21875" customWidth="1"/>
    <col min="10" max="10" width="30.77734375" customWidth="1"/>
    <col min="11" max="11" width="21" customWidth="1"/>
    <col min="12" max="12" width="25.5546875" style="3" customWidth="1"/>
    <col min="13" max="23" width="14.77734375" hidden="1" customWidth="1"/>
    <col min="24" max="24" width="0" hidden="1" customWidth="1"/>
    <col min="25" max="25" width="2.77734375" customWidth="1"/>
  </cols>
  <sheetData>
    <row r="1" spans="2:23" ht="10.050000000000001" customHeight="1" x14ac:dyDescent="0.3"/>
    <row r="2" spans="2:23" ht="40.049999999999997" customHeight="1" x14ac:dyDescent="0.3">
      <c r="B2" s="4"/>
      <c r="C2" s="5"/>
      <c r="D2" s="6"/>
      <c r="E2" s="6"/>
      <c r="F2" s="6"/>
      <c r="G2" s="6"/>
      <c r="H2" s="6"/>
      <c r="I2" s="6"/>
      <c r="J2" s="6"/>
      <c r="K2" s="7"/>
      <c r="L2" s="8"/>
    </row>
    <row r="3" spans="2:23" ht="40.049999999999997" customHeight="1" x14ac:dyDescent="0.3">
      <c r="B3" s="9"/>
      <c r="C3" s="10" t="s">
        <v>0</v>
      </c>
      <c r="D3" s="11"/>
      <c r="E3" s="11"/>
      <c r="F3" s="11"/>
      <c r="G3" s="11"/>
      <c r="H3" s="11"/>
      <c r="I3" s="11"/>
      <c r="J3" s="11"/>
      <c r="K3" s="12"/>
      <c r="L3" s="8"/>
    </row>
    <row r="4" spans="2:23" ht="30" customHeight="1" x14ac:dyDescent="0.3">
      <c r="B4" s="13"/>
      <c r="C4" s="14" t="s">
        <v>1</v>
      </c>
      <c r="D4" s="15"/>
      <c r="E4" s="14" t="s">
        <v>2</v>
      </c>
      <c r="F4" s="16"/>
      <c r="G4" s="16"/>
      <c r="H4" s="16"/>
      <c r="I4" s="15"/>
      <c r="J4" s="14" t="s">
        <v>3</v>
      </c>
      <c r="K4" s="15"/>
      <c r="L4" s="8"/>
    </row>
    <row r="5" spans="2:23" ht="30" customHeight="1" thickBot="1" x14ac:dyDescent="0.35">
      <c r="B5" s="17"/>
      <c r="C5" s="17"/>
      <c r="D5" s="17"/>
      <c r="E5" s="17"/>
      <c r="F5" s="17"/>
      <c r="G5" s="17"/>
      <c r="H5" s="17"/>
      <c r="I5" s="17"/>
      <c r="J5" s="17"/>
      <c r="K5" s="18"/>
      <c r="L5" s="19"/>
    </row>
    <row r="6" spans="2:23" ht="25.05" customHeight="1" x14ac:dyDescent="0.4">
      <c r="C6" s="20"/>
      <c r="D6" s="21" t="s">
        <v>4</v>
      </c>
      <c r="E6" s="22"/>
      <c r="F6" s="22"/>
      <c r="G6" s="22"/>
      <c r="H6" s="23"/>
      <c r="I6" s="24"/>
      <c r="J6" s="22"/>
      <c r="K6" s="22"/>
      <c r="L6" s="19"/>
      <c r="M6" s="25" t="s">
        <v>5</v>
      </c>
      <c r="N6" s="26"/>
      <c r="O6" s="26"/>
      <c r="P6" s="26"/>
      <c r="Q6" s="26"/>
      <c r="R6" s="26"/>
      <c r="S6" s="26"/>
      <c r="T6" s="26"/>
      <c r="U6" s="26"/>
      <c r="V6" s="26"/>
      <c r="W6" s="27"/>
    </row>
    <row r="7" spans="2:23" ht="25.05" customHeight="1" x14ac:dyDescent="0.4">
      <c r="C7" s="28"/>
      <c r="D7" s="21" t="s">
        <v>6</v>
      </c>
      <c r="E7" s="22"/>
      <c r="F7" s="22"/>
      <c r="G7" s="22"/>
      <c r="H7" s="23"/>
      <c r="I7" s="24"/>
      <c r="J7" s="22"/>
      <c r="K7" s="22"/>
      <c r="L7" s="19"/>
      <c r="M7" s="29"/>
      <c r="N7" s="30"/>
      <c r="O7" s="30"/>
      <c r="P7" s="30"/>
      <c r="Q7" s="30"/>
      <c r="R7" s="30"/>
      <c r="S7" s="30"/>
      <c r="T7" s="30"/>
      <c r="U7" s="30"/>
      <c r="V7" s="30"/>
      <c r="W7" s="31"/>
    </row>
    <row r="8" spans="2:23" ht="25.05" customHeight="1" x14ac:dyDescent="0.4">
      <c r="C8" s="32"/>
      <c r="D8" s="33" t="s">
        <v>7</v>
      </c>
      <c r="H8" s="1"/>
      <c r="I8" s="1"/>
      <c r="J8" s="34" t="s">
        <v>8</v>
      </c>
      <c r="M8" s="29"/>
      <c r="N8" s="30"/>
      <c r="O8" s="30"/>
      <c r="P8" s="30"/>
      <c r="Q8" s="30"/>
      <c r="R8" s="30"/>
      <c r="S8" s="30"/>
      <c r="T8" s="30"/>
      <c r="U8" s="30"/>
      <c r="V8" s="30"/>
      <c r="W8" s="31"/>
    </row>
    <row r="9" spans="2:23" ht="25.05" customHeight="1" x14ac:dyDescent="0.4">
      <c r="C9" s="35"/>
      <c r="D9" s="36" t="s">
        <v>9</v>
      </c>
      <c r="E9" s="37"/>
      <c r="F9" s="37"/>
      <c r="G9" s="38"/>
      <c r="H9" s="39"/>
      <c r="I9" s="1"/>
      <c r="J9" s="40"/>
      <c r="K9" s="41"/>
      <c r="M9" s="29"/>
      <c r="N9" s="30"/>
      <c r="O9" s="30"/>
      <c r="P9" s="30"/>
      <c r="Q9" s="30"/>
      <c r="R9" s="30"/>
      <c r="S9" s="30"/>
      <c r="T9" s="30"/>
      <c r="U9" s="30"/>
      <c r="V9" s="30"/>
      <c r="W9" s="31"/>
    </row>
    <row r="10" spans="2:23" ht="40.049999999999997" customHeight="1" x14ac:dyDescent="0.3">
      <c r="D10" s="42"/>
      <c r="E10" s="43"/>
      <c r="F10" s="43"/>
      <c r="G10" s="44"/>
      <c r="H10" s="45"/>
      <c r="J10" s="40"/>
      <c r="K10" s="46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8"/>
    </row>
    <row r="11" spans="2:23" s="55" customFormat="1" ht="45.3" customHeight="1" x14ac:dyDescent="0.4">
      <c r="B11" s="49" t="s">
        <v>10</v>
      </c>
      <c r="C11" s="49" t="s">
        <v>11</v>
      </c>
      <c r="D11" s="49" t="s">
        <v>12</v>
      </c>
      <c r="E11" s="49" t="s">
        <v>13</v>
      </c>
      <c r="F11" s="49" t="s">
        <v>14</v>
      </c>
      <c r="G11" s="50" t="s">
        <v>15</v>
      </c>
      <c r="H11" s="51" t="s">
        <v>16</v>
      </c>
      <c r="I11" s="51"/>
      <c r="J11" s="51"/>
      <c r="K11" s="51"/>
      <c r="L11" s="49" t="s">
        <v>17</v>
      </c>
      <c r="M11" s="52" t="s">
        <v>18</v>
      </c>
      <c r="N11" s="53" t="s">
        <v>19</v>
      </c>
      <c r="O11" s="53" t="s">
        <v>20</v>
      </c>
      <c r="P11" s="53" t="s">
        <v>21</v>
      </c>
      <c r="Q11" s="53" t="s">
        <v>22</v>
      </c>
      <c r="R11" s="53" t="s">
        <v>23</v>
      </c>
      <c r="S11" s="53" t="s">
        <v>24</v>
      </c>
      <c r="T11" s="53" t="s">
        <v>25</v>
      </c>
      <c r="U11" s="53" t="s">
        <v>26</v>
      </c>
      <c r="V11" s="53" t="s">
        <v>27</v>
      </c>
      <c r="W11" s="54" t="s">
        <v>28</v>
      </c>
    </row>
    <row r="12" spans="2:23" s="55" customFormat="1" ht="65.099999999999994" customHeight="1" x14ac:dyDescent="0.4">
      <c r="B12" s="56" t="s">
        <v>29</v>
      </c>
      <c r="C12" s="57" t="s">
        <v>30</v>
      </c>
      <c r="D12" s="58" t="s">
        <v>31</v>
      </c>
      <c r="E12" s="59" t="s">
        <v>32</v>
      </c>
      <c r="F12" s="60">
        <v>3800000</v>
      </c>
      <c r="G12" s="61" t="s">
        <v>33</v>
      </c>
      <c r="H12" s="62" t="s">
        <v>34</v>
      </c>
      <c r="I12" s="63">
        <v>3800000</v>
      </c>
      <c r="J12" s="62" t="s">
        <v>35</v>
      </c>
      <c r="K12" s="64">
        <v>5348174.21</v>
      </c>
      <c r="L12" s="65" t="str">
        <f>IF(ISBLANK(K12),0, IF(K12&gt;=I12,"Cumple","No cumple"))</f>
        <v>Cumple</v>
      </c>
      <c r="M12" s="66"/>
      <c r="N12" s="67"/>
      <c r="O12" s="67"/>
      <c r="P12" s="67"/>
      <c r="Q12" s="67"/>
      <c r="R12" s="67"/>
      <c r="S12" s="67"/>
      <c r="T12" s="67"/>
      <c r="U12" s="67"/>
      <c r="V12" s="67"/>
      <c r="W12" s="68"/>
    </row>
    <row r="13" spans="2:23" s="55" customFormat="1" ht="65.099999999999994" customHeight="1" x14ac:dyDescent="0.4">
      <c r="B13" s="56"/>
      <c r="C13" s="56"/>
      <c r="D13" s="58" t="s">
        <v>36</v>
      </c>
      <c r="E13" s="59" t="s">
        <v>32</v>
      </c>
      <c r="F13" s="60">
        <v>6000000</v>
      </c>
      <c r="G13" s="61" t="s">
        <v>37</v>
      </c>
      <c r="H13" s="62" t="s">
        <v>38</v>
      </c>
      <c r="I13" s="63">
        <v>6000000</v>
      </c>
      <c r="J13" s="58" t="s">
        <v>39</v>
      </c>
      <c r="K13" s="69">
        <v>5913208.29</v>
      </c>
      <c r="L13" s="65" t="str">
        <f>IF(ISBLANK(K13),0, IF(K13&gt;=I13,"Cumple","No cumple"))</f>
        <v>No cumple</v>
      </c>
      <c r="M13" s="70"/>
      <c r="N13" s="71"/>
      <c r="O13" s="61"/>
      <c r="P13" s="61"/>
      <c r="Q13" s="71"/>
      <c r="R13" s="61"/>
      <c r="S13" s="61"/>
      <c r="T13" s="71"/>
      <c r="U13" s="61"/>
      <c r="V13" s="61"/>
      <c r="W13" s="72"/>
    </row>
    <row r="14" spans="2:23" s="55" customFormat="1" ht="65.099999999999994" customHeight="1" thickBot="1" x14ac:dyDescent="0.45">
      <c r="B14" s="56"/>
      <c r="C14" s="73"/>
      <c r="D14" s="74" t="s">
        <v>40</v>
      </c>
      <c r="E14" s="75" t="s">
        <v>41</v>
      </c>
      <c r="F14" s="76">
        <v>0.8</v>
      </c>
      <c r="G14" s="76" t="s">
        <v>42</v>
      </c>
      <c r="H14" s="77" t="s">
        <v>43</v>
      </c>
      <c r="I14" s="78" t="s">
        <v>44</v>
      </c>
      <c r="J14" s="74" t="s">
        <v>45</v>
      </c>
      <c r="K14" s="78" t="s">
        <v>44</v>
      </c>
      <c r="L14" s="79" t="str">
        <f>IF(I14="N/A","No Aplica",(K14/I14)*100%)</f>
        <v>No Aplica</v>
      </c>
      <c r="M14" s="70"/>
      <c r="N14" s="71"/>
      <c r="O14" s="61"/>
      <c r="P14" s="61"/>
      <c r="Q14" s="71"/>
      <c r="R14" s="61"/>
      <c r="S14" s="61"/>
      <c r="T14" s="71"/>
      <c r="U14" s="61"/>
      <c r="V14" s="61"/>
      <c r="W14" s="72"/>
    </row>
    <row r="15" spans="2:23" s="55" customFormat="1" ht="65.099999999999994" customHeight="1" thickTop="1" x14ac:dyDescent="0.4">
      <c r="B15" s="80" t="s">
        <v>46</v>
      </c>
      <c r="C15" s="80" t="s">
        <v>47</v>
      </c>
      <c r="D15" s="81" t="s">
        <v>48</v>
      </c>
      <c r="E15" s="82" t="s">
        <v>32</v>
      </c>
      <c r="F15" s="83">
        <v>0.85</v>
      </c>
      <c r="G15" s="84" t="s">
        <v>49</v>
      </c>
      <c r="H15" s="85" t="s">
        <v>50</v>
      </c>
      <c r="I15" s="86">
        <v>178</v>
      </c>
      <c r="J15" s="81" t="s">
        <v>51</v>
      </c>
      <c r="K15" s="86">
        <v>153</v>
      </c>
      <c r="L15" s="87">
        <f t="shared" ref="L15:L35" si="0">(K15/I15)*100%</f>
        <v>0.8595505617977528</v>
      </c>
      <c r="M15" s="70"/>
      <c r="N15" s="61"/>
      <c r="O15" s="61"/>
      <c r="P15" s="61"/>
      <c r="Q15" s="61"/>
      <c r="R15" s="61"/>
      <c r="S15" s="61"/>
      <c r="T15" s="61"/>
      <c r="U15" s="61"/>
      <c r="V15" s="61"/>
      <c r="W15" s="88"/>
    </row>
    <row r="16" spans="2:23" s="55" customFormat="1" ht="65.099999999999994" customHeight="1" x14ac:dyDescent="0.4">
      <c r="B16" s="56"/>
      <c r="C16" s="56"/>
      <c r="D16" s="58" t="s">
        <v>52</v>
      </c>
      <c r="E16" s="59" t="s">
        <v>41</v>
      </c>
      <c r="F16" s="89">
        <v>0.85</v>
      </c>
      <c r="G16" s="90" t="s">
        <v>49</v>
      </c>
      <c r="H16" s="62" t="s">
        <v>53</v>
      </c>
      <c r="I16" s="91" t="s">
        <v>44</v>
      </c>
      <c r="J16" s="62" t="s">
        <v>54</v>
      </c>
      <c r="K16" s="91" t="s">
        <v>44</v>
      </c>
      <c r="L16" s="92" t="s">
        <v>55</v>
      </c>
      <c r="M16" s="66"/>
      <c r="N16" s="67"/>
      <c r="O16" s="67"/>
      <c r="P16" s="67"/>
      <c r="Q16" s="67"/>
      <c r="R16" s="67"/>
      <c r="S16" s="67"/>
      <c r="T16" s="67"/>
      <c r="U16" s="67"/>
      <c r="V16" s="67"/>
      <c r="W16" s="68"/>
    </row>
    <row r="17" spans="2:23" s="55" customFormat="1" ht="68.099999999999994" customHeight="1" thickBot="1" x14ac:dyDescent="0.45">
      <c r="B17" s="73"/>
      <c r="C17" s="73"/>
      <c r="D17" s="93" t="s">
        <v>56</v>
      </c>
      <c r="E17" s="94" t="s">
        <v>32</v>
      </c>
      <c r="F17" s="95" t="s">
        <v>57</v>
      </c>
      <c r="G17" s="96" t="s">
        <v>58</v>
      </c>
      <c r="H17" s="97" t="s">
        <v>59</v>
      </c>
      <c r="I17" s="98">
        <v>4552202.1500000004</v>
      </c>
      <c r="J17" s="93" t="s">
        <v>60</v>
      </c>
      <c r="K17" s="98">
        <v>1917597.88</v>
      </c>
      <c r="L17" s="79">
        <f t="shared" si="0"/>
        <v>0.42124620498235116</v>
      </c>
      <c r="M17" s="70"/>
      <c r="N17" s="71"/>
      <c r="O17" s="61"/>
      <c r="P17" s="61"/>
      <c r="Q17" s="71"/>
      <c r="R17" s="61"/>
      <c r="S17" s="61"/>
      <c r="T17" s="71"/>
      <c r="U17" s="61"/>
      <c r="V17" s="61"/>
      <c r="W17" s="72"/>
    </row>
    <row r="18" spans="2:23" s="55" customFormat="1" ht="80.099999999999994" customHeight="1" thickTop="1" x14ac:dyDescent="0.4">
      <c r="B18" s="56" t="s">
        <v>61</v>
      </c>
      <c r="C18" s="56" t="s">
        <v>62</v>
      </c>
      <c r="D18" s="99" t="s">
        <v>63</v>
      </c>
      <c r="E18" s="100" t="s">
        <v>32</v>
      </c>
      <c r="F18" s="101">
        <v>0.95</v>
      </c>
      <c r="G18" s="102" t="s">
        <v>64</v>
      </c>
      <c r="H18" s="99" t="s">
        <v>65</v>
      </c>
      <c r="I18" s="103">
        <v>1</v>
      </c>
      <c r="J18" s="99" t="s">
        <v>66</v>
      </c>
      <c r="K18" s="103">
        <v>1</v>
      </c>
      <c r="L18" s="104">
        <f t="shared" si="0"/>
        <v>1</v>
      </c>
      <c r="M18" s="70"/>
      <c r="N18" s="61"/>
      <c r="O18" s="61"/>
      <c r="P18" s="61"/>
      <c r="Q18" s="61"/>
      <c r="R18" s="61"/>
      <c r="S18" s="61"/>
      <c r="T18" s="61"/>
      <c r="U18" s="61"/>
      <c r="V18" s="61"/>
      <c r="W18" s="88"/>
    </row>
    <row r="19" spans="2:23" s="55" customFormat="1" ht="86.25" customHeight="1" thickBot="1" x14ac:dyDescent="0.45">
      <c r="B19" s="56"/>
      <c r="C19" s="56"/>
      <c r="D19" s="58" t="s">
        <v>67</v>
      </c>
      <c r="E19" s="59" t="s">
        <v>32</v>
      </c>
      <c r="F19" s="89">
        <v>0.95</v>
      </c>
      <c r="G19" s="90" t="s">
        <v>64</v>
      </c>
      <c r="H19" s="62" t="s">
        <v>68</v>
      </c>
      <c r="I19" s="91">
        <v>102</v>
      </c>
      <c r="J19" s="62" t="s">
        <v>69</v>
      </c>
      <c r="K19" s="91">
        <v>102</v>
      </c>
      <c r="L19" s="67">
        <f t="shared" si="0"/>
        <v>1</v>
      </c>
      <c r="M19" s="66"/>
      <c r="N19" s="67"/>
      <c r="O19" s="67"/>
      <c r="P19" s="67"/>
      <c r="Q19" s="67"/>
      <c r="R19" s="67"/>
      <c r="S19" s="67"/>
      <c r="T19" s="67"/>
      <c r="U19" s="67"/>
      <c r="V19" s="67"/>
      <c r="W19" s="68"/>
    </row>
    <row r="20" spans="2:23" s="55" customFormat="1" ht="77.25" hidden="1" customHeight="1" thickBot="1" x14ac:dyDescent="0.45">
      <c r="B20" s="56"/>
      <c r="C20" s="56"/>
      <c r="D20" s="74" t="s">
        <v>70</v>
      </c>
      <c r="E20" s="75" t="s">
        <v>32</v>
      </c>
      <c r="F20" s="105">
        <v>0.05</v>
      </c>
      <c r="G20" s="106" t="s">
        <v>71</v>
      </c>
      <c r="H20" s="77" t="s">
        <v>72</v>
      </c>
      <c r="I20" s="78">
        <v>100</v>
      </c>
      <c r="J20" s="74" t="s">
        <v>73</v>
      </c>
      <c r="K20" s="78">
        <v>5</v>
      </c>
      <c r="L20" s="104">
        <f t="shared" si="0"/>
        <v>0.05</v>
      </c>
      <c r="M20" s="70"/>
      <c r="N20" s="71"/>
      <c r="O20" s="61"/>
      <c r="P20" s="61"/>
      <c r="Q20" s="71"/>
      <c r="R20" s="61"/>
      <c r="S20" s="61"/>
      <c r="T20" s="71"/>
      <c r="U20" s="61"/>
      <c r="V20" s="61"/>
      <c r="W20" s="72"/>
    </row>
    <row r="21" spans="2:23" s="55" customFormat="1" ht="65.099999999999994" customHeight="1" thickTop="1" x14ac:dyDescent="0.4">
      <c r="B21" s="80" t="s">
        <v>74</v>
      </c>
      <c r="C21" s="80" t="s">
        <v>75</v>
      </c>
      <c r="D21" s="81" t="s">
        <v>76</v>
      </c>
      <c r="E21" s="107" t="s">
        <v>32</v>
      </c>
      <c r="F21" s="108">
        <v>0.7</v>
      </c>
      <c r="G21" s="109" t="s">
        <v>77</v>
      </c>
      <c r="H21" s="81" t="s">
        <v>78</v>
      </c>
      <c r="I21" s="110">
        <v>334</v>
      </c>
      <c r="J21" s="81" t="s">
        <v>79</v>
      </c>
      <c r="K21" s="86">
        <v>259</v>
      </c>
      <c r="L21" s="87">
        <f t="shared" si="0"/>
        <v>0.77544910179640714</v>
      </c>
      <c r="M21" s="70"/>
      <c r="N21" s="61"/>
      <c r="O21" s="61"/>
      <c r="P21" s="61"/>
      <c r="Q21" s="61"/>
      <c r="R21" s="61"/>
      <c r="S21" s="61"/>
      <c r="T21" s="61"/>
      <c r="U21" s="61"/>
      <c r="V21" s="61"/>
      <c r="W21" s="88"/>
    </row>
    <row r="22" spans="2:23" s="55" customFormat="1" ht="65.099999999999994" customHeight="1" x14ac:dyDescent="0.4">
      <c r="B22" s="56"/>
      <c r="C22" s="56"/>
      <c r="D22" s="58" t="s">
        <v>80</v>
      </c>
      <c r="E22" s="59" t="s">
        <v>32</v>
      </c>
      <c r="F22" s="89">
        <v>0.8</v>
      </c>
      <c r="G22" s="90" t="s">
        <v>42</v>
      </c>
      <c r="H22" s="62" t="s">
        <v>81</v>
      </c>
      <c r="I22" s="91">
        <v>4</v>
      </c>
      <c r="J22" s="62" t="s">
        <v>82</v>
      </c>
      <c r="K22" s="91">
        <v>4</v>
      </c>
      <c r="L22" s="67">
        <f t="shared" si="0"/>
        <v>1</v>
      </c>
      <c r="M22" s="66"/>
      <c r="N22" s="67"/>
      <c r="O22" s="67"/>
      <c r="P22" s="67"/>
      <c r="Q22" s="67"/>
      <c r="R22" s="67"/>
      <c r="S22" s="67"/>
      <c r="T22" s="67"/>
      <c r="U22" s="67"/>
      <c r="V22" s="67"/>
      <c r="W22" s="68"/>
    </row>
    <row r="23" spans="2:23" s="55" customFormat="1" ht="68.099999999999994" customHeight="1" thickBot="1" x14ac:dyDescent="0.45">
      <c r="B23" s="73"/>
      <c r="C23" s="73"/>
      <c r="D23" s="93" t="s">
        <v>83</v>
      </c>
      <c r="E23" s="111" t="s">
        <v>32</v>
      </c>
      <c r="F23" s="112">
        <v>0.8</v>
      </c>
      <c r="G23" s="113" t="s">
        <v>42</v>
      </c>
      <c r="H23" s="114" t="s">
        <v>84</v>
      </c>
      <c r="I23" s="115" t="s">
        <v>44</v>
      </c>
      <c r="J23" s="93" t="s">
        <v>85</v>
      </c>
      <c r="K23" s="115" t="s">
        <v>44</v>
      </c>
      <c r="L23" s="79" t="str">
        <f>IF(I23="N/A","No Aplica",(K23/I23)*100%)</f>
        <v>No Aplica</v>
      </c>
      <c r="M23" s="70"/>
      <c r="N23" s="71"/>
      <c r="O23" s="61"/>
      <c r="P23" s="61"/>
      <c r="Q23" s="71"/>
      <c r="R23" s="61"/>
      <c r="S23" s="61"/>
      <c r="T23" s="71"/>
      <c r="U23" s="61"/>
      <c r="V23" s="61"/>
      <c r="W23" s="72"/>
    </row>
    <row r="24" spans="2:23" s="55" customFormat="1" ht="85.05" customHeight="1" thickTop="1" x14ac:dyDescent="0.4">
      <c r="B24" s="80" t="s">
        <v>86</v>
      </c>
      <c r="C24" s="80" t="s">
        <v>87</v>
      </c>
      <c r="D24" s="58" t="s">
        <v>88</v>
      </c>
      <c r="E24" s="59" t="s">
        <v>89</v>
      </c>
      <c r="F24" s="89">
        <v>0.9</v>
      </c>
      <c r="G24" s="90" t="s">
        <v>90</v>
      </c>
      <c r="H24" s="62" t="s">
        <v>91</v>
      </c>
      <c r="I24" s="91" t="s">
        <v>44</v>
      </c>
      <c r="J24" s="62" t="s">
        <v>92</v>
      </c>
      <c r="K24" s="91" t="s">
        <v>44</v>
      </c>
      <c r="L24" s="67" t="str">
        <f>IF(I24="N/A","No Aplica",(K24/I24)*100%)</f>
        <v>No Aplica</v>
      </c>
      <c r="M24" s="66"/>
      <c r="N24" s="67"/>
      <c r="O24" s="67"/>
      <c r="P24" s="67"/>
      <c r="Q24" s="67"/>
      <c r="R24" s="67"/>
      <c r="S24" s="67"/>
      <c r="T24" s="67"/>
      <c r="U24" s="67"/>
      <c r="V24" s="67"/>
      <c r="W24" s="68"/>
    </row>
    <row r="25" spans="2:23" s="55" customFormat="1" ht="85.05" customHeight="1" thickBot="1" x14ac:dyDescent="0.45">
      <c r="B25" s="73"/>
      <c r="C25" s="73"/>
      <c r="D25" s="74" t="s">
        <v>93</v>
      </c>
      <c r="E25" s="75" t="s">
        <v>89</v>
      </c>
      <c r="F25" s="105">
        <v>0.9</v>
      </c>
      <c r="G25" s="106" t="s">
        <v>90</v>
      </c>
      <c r="H25" s="77" t="s">
        <v>94</v>
      </c>
      <c r="I25" s="78" t="s">
        <v>44</v>
      </c>
      <c r="J25" s="74" t="s">
        <v>95</v>
      </c>
      <c r="K25" s="78" t="s">
        <v>44</v>
      </c>
      <c r="L25" s="104" t="str">
        <f>IF(I25="N/A","No Aplica",(K25/I25)*100%)</f>
        <v>No Aplica</v>
      </c>
      <c r="M25" s="70"/>
      <c r="N25" s="71"/>
      <c r="O25" s="61"/>
      <c r="P25" s="61"/>
      <c r="Q25" s="71"/>
      <c r="R25" s="61"/>
      <c r="S25" s="61"/>
      <c r="T25" s="71"/>
      <c r="U25" s="61"/>
      <c r="V25" s="61"/>
      <c r="W25" s="72"/>
    </row>
    <row r="26" spans="2:23" s="55" customFormat="1" ht="70.05" customHeight="1" thickTop="1" x14ac:dyDescent="0.4">
      <c r="B26" s="80" t="s">
        <v>96</v>
      </c>
      <c r="C26" s="80" t="s">
        <v>97</v>
      </c>
      <c r="D26" s="81" t="s">
        <v>98</v>
      </c>
      <c r="E26" s="107" t="s">
        <v>32</v>
      </c>
      <c r="F26" s="108">
        <v>0.9</v>
      </c>
      <c r="G26" s="109" t="s">
        <v>90</v>
      </c>
      <c r="H26" s="81" t="s">
        <v>99</v>
      </c>
      <c r="I26" s="86">
        <v>4</v>
      </c>
      <c r="J26" s="81" t="s">
        <v>100</v>
      </c>
      <c r="K26" s="86">
        <v>4</v>
      </c>
      <c r="L26" s="116">
        <f t="shared" si="0"/>
        <v>1</v>
      </c>
      <c r="M26" s="70"/>
      <c r="N26" s="61"/>
      <c r="O26" s="61"/>
      <c r="P26" s="61"/>
      <c r="Q26" s="61"/>
      <c r="R26" s="61"/>
      <c r="S26" s="61"/>
      <c r="T26" s="61"/>
      <c r="U26" s="61"/>
      <c r="V26" s="61"/>
      <c r="W26" s="88"/>
    </row>
    <row r="27" spans="2:23" s="55" customFormat="1" ht="70.05" customHeight="1" thickBot="1" x14ac:dyDescent="0.45">
      <c r="B27" s="73"/>
      <c r="C27" s="73"/>
      <c r="D27" s="93" t="s">
        <v>101</v>
      </c>
      <c r="E27" s="111" t="s">
        <v>32</v>
      </c>
      <c r="F27" s="112">
        <v>0.9</v>
      </c>
      <c r="G27" s="113" t="s">
        <v>90</v>
      </c>
      <c r="H27" s="114" t="s">
        <v>102</v>
      </c>
      <c r="I27" s="115">
        <v>30</v>
      </c>
      <c r="J27" s="114" t="s">
        <v>103</v>
      </c>
      <c r="K27" s="115">
        <v>30</v>
      </c>
      <c r="L27" s="79">
        <f t="shared" si="0"/>
        <v>1</v>
      </c>
      <c r="M27" s="66"/>
      <c r="N27" s="67"/>
      <c r="O27" s="67"/>
      <c r="P27" s="67"/>
      <c r="Q27" s="67"/>
      <c r="R27" s="67"/>
      <c r="S27" s="67"/>
      <c r="T27" s="67"/>
      <c r="U27" s="67"/>
      <c r="V27" s="67"/>
      <c r="W27" s="68"/>
    </row>
    <row r="28" spans="2:23" s="55" customFormat="1" ht="68.099999999999994" customHeight="1" thickTop="1" x14ac:dyDescent="0.4">
      <c r="B28" s="56" t="s">
        <v>104</v>
      </c>
      <c r="C28" s="56" t="s">
        <v>105</v>
      </c>
      <c r="D28" s="99" t="s">
        <v>106</v>
      </c>
      <c r="E28" s="100" t="s">
        <v>32</v>
      </c>
      <c r="F28" s="101">
        <v>0.95</v>
      </c>
      <c r="G28" s="102" t="s">
        <v>64</v>
      </c>
      <c r="H28" s="99" t="s">
        <v>107</v>
      </c>
      <c r="I28" s="103" t="s">
        <v>44</v>
      </c>
      <c r="J28" s="99" t="s">
        <v>108</v>
      </c>
      <c r="K28" s="103" t="s">
        <v>44</v>
      </c>
      <c r="L28" s="104" t="str">
        <f>IF(I28="N/A","No Aplica",(K28/I28)*100%)</f>
        <v>No Aplica</v>
      </c>
      <c r="M28" s="70"/>
      <c r="N28" s="61"/>
      <c r="O28" s="61"/>
      <c r="P28" s="61"/>
      <c r="Q28" s="61"/>
      <c r="R28" s="61"/>
      <c r="S28" s="61"/>
      <c r="T28" s="61"/>
      <c r="U28" s="61"/>
      <c r="V28" s="61"/>
      <c r="W28" s="88"/>
    </row>
    <row r="29" spans="2:23" s="55" customFormat="1" ht="68.099999999999994" customHeight="1" x14ac:dyDescent="0.4">
      <c r="B29" s="56"/>
      <c r="C29" s="56"/>
      <c r="D29" s="58" t="s">
        <v>109</v>
      </c>
      <c r="E29" s="59" t="s">
        <v>32</v>
      </c>
      <c r="F29" s="89">
        <v>0.95</v>
      </c>
      <c r="G29" s="90" t="s">
        <v>64</v>
      </c>
      <c r="H29" s="58" t="s">
        <v>110</v>
      </c>
      <c r="I29" s="91">
        <v>84</v>
      </c>
      <c r="J29" s="58" t="s">
        <v>111</v>
      </c>
      <c r="K29" s="91">
        <v>84</v>
      </c>
      <c r="L29" s="92">
        <f t="shared" si="0"/>
        <v>1</v>
      </c>
      <c r="M29" s="70"/>
      <c r="N29" s="61"/>
      <c r="O29" s="61"/>
      <c r="P29" s="61"/>
      <c r="Q29" s="61"/>
      <c r="R29" s="61"/>
      <c r="S29" s="61"/>
      <c r="T29" s="61"/>
      <c r="U29" s="61"/>
      <c r="V29" s="61"/>
      <c r="W29" s="88"/>
    </row>
    <row r="30" spans="2:23" s="55" customFormat="1" ht="80.099999999999994" customHeight="1" x14ac:dyDescent="0.4">
      <c r="B30" s="117" t="s">
        <v>112</v>
      </c>
      <c r="C30" s="117" t="s">
        <v>113</v>
      </c>
      <c r="D30" s="58" t="s">
        <v>114</v>
      </c>
      <c r="E30" s="59" t="s">
        <v>32</v>
      </c>
      <c r="F30" s="89">
        <v>0.95</v>
      </c>
      <c r="G30" s="90" t="s">
        <v>64</v>
      </c>
      <c r="H30" s="58" t="s">
        <v>115</v>
      </c>
      <c r="I30" s="91">
        <v>15849</v>
      </c>
      <c r="J30" s="58" t="s">
        <v>116</v>
      </c>
      <c r="K30" s="91">
        <v>15489</v>
      </c>
      <c r="L30" s="67">
        <f t="shared" si="0"/>
        <v>0.97728563316297556</v>
      </c>
      <c r="M30" s="70"/>
      <c r="N30" s="61"/>
      <c r="O30" s="61"/>
      <c r="P30" s="61"/>
      <c r="Q30" s="61"/>
      <c r="R30" s="61"/>
      <c r="S30" s="61"/>
      <c r="T30" s="61"/>
      <c r="U30" s="61"/>
      <c r="V30" s="61"/>
      <c r="W30" s="88"/>
    </row>
    <row r="31" spans="2:23" s="55" customFormat="1" ht="80.099999999999994" customHeight="1" x14ac:dyDescent="0.4">
      <c r="B31" s="117"/>
      <c r="C31" s="117"/>
      <c r="D31" s="58" t="s">
        <v>117</v>
      </c>
      <c r="E31" s="59" t="s">
        <v>32</v>
      </c>
      <c r="F31" s="89">
        <v>0.75</v>
      </c>
      <c r="G31" s="90" t="s">
        <v>118</v>
      </c>
      <c r="H31" s="62" t="s">
        <v>119</v>
      </c>
      <c r="I31" s="91">
        <v>24719</v>
      </c>
      <c r="J31" s="62" t="s">
        <v>120</v>
      </c>
      <c r="K31" s="91">
        <v>19580</v>
      </c>
      <c r="L31" s="67">
        <f t="shared" si="0"/>
        <v>0.79210324042234714</v>
      </c>
      <c r="M31" s="66"/>
      <c r="N31" s="67"/>
      <c r="O31" s="67"/>
      <c r="P31" s="67"/>
      <c r="Q31" s="67"/>
      <c r="R31" s="67"/>
      <c r="S31" s="67"/>
      <c r="T31" s="67"/>
      <c r="U31" s="67"/>
      <c r="V31" s="67"/>
      <c r="W31" s="68"/>
    </row>
    <row r="32" spans="2:23" s="55" customFormat="1" ht="85.05" customHeight="1" thickBot="1" x14ac:dyDescent="0.45">
      <c r="B32" s="118"/>
      <c r="C32" s="118"/>
      <c r="D32" s="74" t="s">
        <v>121</v>
      </c>
      <c r="E32" s="75" t="s">
        <v>32</v>
      </c>
      <c r="F32" s="105">
        <v>0.8</v>
      </c>
      <c r="G32" s="106" t="s">
        <v>42</v>
      </c>
      <c r="H32" s="77" t="s">
        <v>122</v>
      </c>
      <c r="I32" s="78">
        <v>834</v>
      </c>
      <c r="J32" s="74" t="s">
        <v>123</v>
      </c>
      <c r="K32" s="78">
        <v>728</v>
      </c>
      <c r="L32" s="92">
        <f t="shared" si="0"/>
        <v>0.87290167865707435</v>
      </c>
      <c r="M32" s="70"/>
      <c r="N32" s="71"/>
      <c r="O32" s="61"/>
      <c r="P32" s="61"/>
      <c r="Q32" s="71"/>
      <c r="R32" s="61"/>
      <c r="S32" s="61"/>
      <c r="T32" s="71"/>
      <c r="U32" s="61"/>
      <c r="V32" s="61"/>
      <c r="W32" s="72"/>
    </row>
    <row r="33" spans="2:23" s="55" customFormat="1" ht="80.099999999999994" customHeight="1" thickTop="1" x14ac:dyDescent="0.4">
      <c r="B33" s="119" t="s">
        <v>124</v>
      </c>
      <c r="C33" s="120" t="s">
        <v>125</v>
      </c>
      <c r="D33" s="81" t="s">
        <v>126</v>
      </c>
      <c r="E33" s="107" t="s">
        <v>32</v>
      </c>
      <c r="F33" s="108">
        <v>0.8</v>
      </c>
      <c r="G33" s="109" t="s">
        <v>42</v>
      </c>
      <c r="H33" s="81" t="s">
        <v>99</v>
      </c>
      <c r="I33" s="86">
        <v>5</v>
      </c>
      <c r="J33" s="81" t="s">
        <v>100</v>
      </c>
      <c r="K33" s="86">
        <v>5</v>
      </c>
      <c r="L33" s="87">
        <f t="shared" si="0"/>
        <v>1</v>
      </c>
      <c r="M33" s="70"/>
      <c r="N33" s="61"/>
      <c r="O33" s="61"/>
      <c r="P33" s="61"/>
      <c r="Q33" s="61"/>
      <c r="R33" s="61"/>
      <c r="S33" s="61"/>
      <c r="T33" s="61"/>
      <c r="U33" s="61"/>
      <c r="V33" s="61"/>
      <c r="W33" s="88"/>
    </row>
    <row r="34" spans="2:23" s="55" customFormat="1" ht="80.099999999999994" customHeight="1" x14ac:dyDescent="0.4">
      <c r="B34" s="117"/>
      <c r="C34" s="121"/>
      <c r="D34" s="58" t="s">
        <v>101</v>
      </c>
      <c r="E34" s="59" t="s">
        <v>32</v>
      </c>
      <c r="F34" s="89">
        <v>0.8</v>
      </c>
      <c r="G34" s="90" t="s">
        <v>42</v>
      </c>
      <c r="H34" s="62" t="s">
        <v>127</v>
      </c>
      <c r="I34" s="91">
        <v>1</v>
      </c>
      <c r="J34" s="62" t="s">
        <v>128</v>
      </c>
      <c r="K34" s="91">
        <v>1</v>
      </c>
      <c r="L34" s="67">
        <v>1</v>
      </c>
      <c r="M34" s="66"/>
      <c r="N34" s="67"/>
      <c r="O34" s="67"/>
      <c r="P34" s="67"/>
      <c r="Q34" s="67"/>
      <c r="R34" s="67"/>
      <c r="S34" s="67"/>
      <c r="T34" s="67"/>
      <c r="U34" s="67"/>
      <c r="V34" s="67"/>
      <c r="W34" s="68"/>
    </row>
    <row r="35" spans="2:23" s="55" customFormat="1" ht="80.099999999999994" customHeight="1" x14ac:dyDescent="0.4">
      <c r="B35" s="117"/>
      <c r="C35" s="122"/>
      <c r="D35" s="58" t="s">
        <v>129</v>
      </c>
      <c r="E35" s="59" t="s">
        <v>32</v>
      </c>
      <c r="F35" s="89">
        <v>0.8</v>
      </c>
      <c r="G35" s="90" t="s">
        <v>42</v>
      </c>
      <c r="H35" s="62" t="s">
        <v>130</v>
      </c>
      <c r="I35" s="91">
        <v>5</v>
      </c>
      <c r="J35" s="62" t="s">
        <v>131</v>
      </c>
      <c r="K35" s="91">
        <v>5</v>
      </c>
      <c r="L35" s="67">
        <f t="shared" si="0"/>
        <v>1</v>
      </c>
      <c r="M35" s="66"/>
      <c r="N35" s="67"/>
      <c r="O35" s="67"/>
      <c r="P35" s="67"/>
      <c r="Q35" s="67"/>
      <c r="R35" s="67"/>
      <c r="S35" s="67"/>
      <c r="T35" s="67"/>
      <c r="U35" s="67"/>
      <c r="V35" s="67"/>
      <c r="W35" s="68"/>
    </row>
    <row r="36" spans="2:23" s="55" customFormat="1" ht="19.8" x14ac:dyDescent="0.4">
      <c r="D36" s="123"/>
      <c r="E36" s="123"/>
      <c r="F36" s="123"/>
      <c r="G36" s="124"/>
      <c r="L36" s="124"/>
    </row>
    <row r="37" spans="2:23" s="55" customFormat="1" ht="19.8" x14ac:dyDescent="0.4">
      <c r="D37" s="123"/>
      <c r="E37" s="123"/>
      <c r="F37" s="123"/>
      <c r="G37" s="124"/>
      <c r="L37" s="124"/>
    </row>
    <row r="38" spans="2:23" s="55" customFormat="1" ht="19.8" x14ac:dyDescent="0.4">
      <c r="D38" s="123"/>
      <c r="E38" s="123"/>
      <c r="F38" s="123"/>
      <c r="G38" s="124"/>
      <c r="L38" s="124"/>
    </row>
    <row r="39" spans="2:23" x14ac:dyDescent="0.3">
      <c r="G39" s="125"/>
      <c r="H39" s="126"/>
      <c r="I39" s="126"/>
      <c r="J39" s="126"/>
      <c r="K39" s="126"/>
    </row>
    <row r="40" spans="2:23" x14ac:dyDescent="0.3">
      <c r="G40" s="125"/>
      <c r="H40" s="126"/>
      <c r="I40" s="126"/>
      <c r="J40" s="126"/>
      <c r="K40" s="126"/>
    </row>
    <row r="41" spans="2:23" x14ac:dyDescent="0.3">
      <c r="G41" s="125"/>
      <c r="H41" s="126"/>
      <c r="I41" s="126"/>
      <c r="J41" s="126"/>
      <c r="K41" s="126"/>
    </row>
    <row r="42" spans="2:23" x14ac:dyDescent="0.3">
      <c r="G42" s="125"/>
      <c r="H42" s="126"/>
      <c r="I42" s="126"/>
      <c r="J42" s="126"/>
      <c r="K42" s="126"/>
    </row>
    <row r="43" spans="2:23" x14ac:dyDescent="0.3">
      <c r="G43" s="125"/>
      <c r="H43" s="126"/>
      <c r="I43" s="126"/>
      <c r="J43" s="126"/>
      <c r="K43" s="126"/>
    </row>
    <row r="44" spans="2:23" x14ac:dyDescent="0.3">
      <c r="G44" s="125"/>
      <c r="H44" s="126"/>
      <c r="I44" s="126"/>
      <c r="J44" s="126"/>
      <c r="K44" s="126"/>
    </row>
    <row r="45" spans="2:23" x14ac:dyDescent="0.3">
      <c r="G45" s="125"/>
      <c r="H45" s="126"/>
      <c r="I45" s="126"/>
      <c r="J45" s="126"/>
      <c r="K45" s="126"/>
    </row>
    <row r="46" spans="2:23" x14ac:dyDescent="0.3">
      <c r="G46" s="125"/>
      <c r="H46" s="126"/>
      <c r="I46" s="126"/>
      <c r="J46" s="126"/>
      <c r="K46" s="126"/>
    </row>
    <row r="47" spans="2:23" x14ac:dyDescent="0.3">
      <c r="G47" s="125"/>
      <c r="H47" s="126"/>
      <c r="I47" s="126"/>
      <c r="J47" s="126"/>
      <c r="K47" s="126"/>
    </row>
    <row r="48" spans="2:23" x14ac:dyDescent="0.3">
      <c r="G48" s="125"/>
      <c r="H48" s="126"/>
      <c r="I48" s="126"/>
      <c r="J48" s="126"/>
      <c r="K48" s="126"/>
    </row>
    <row r="49" spans="7:11" x14ac:dyDescent="0.3">
      <c r="G49" s="125"/>
      <c r="H49" s="126"/>
      <c r="I49" s="126"/>
      <c r="J49" s="126"/>
      <c r="K49" s="126"/>
    </row>
    <row r="50" spans="7:11" x14ac:dyDescent="0.3">
      <c r="G50" s="125"/>
      <c r="H50" s="126"/>
      <c r="I50" s="126"/>
      <c r="J50" s="126"/>
      <c r="K50" s="126"/>
    </row>
    <row r="51" spans="7:11" x14ac:dyDescent="0.3">
      <c r="G51" s="125"/>
      <c r="H51" s="126"/>
      <c r="I51" s="126"/>
      <c r="J51" s="126"/>
      <c r="K51" s="126"/>
    </row>
    <row r="52" spans="7:11" x14ac:dyDescent="0.3">
      <c r="G52" s="125"/>
      <c r="H52" s="126"/>
      <c r="I52" s="126"/>
      <c r="J52" s="126"/>
      <c r="K52" s="126"/>
    </row>
    <row r="53" spans="7:11" x14ac:dyDescent="0.3">
      <c r="G53" s="125"/>
      <c r="H53" s="126"/>
      <c r="I53" s="126"/>
      <c r="J53" s="126"/>
      <c r="K53" s="126"/>
    </row>
    <row r="54" spans="7:11" x14ac:dyDescent="0.3">
      <c r="G54" s="125"/>
      <c r="H54" s="126"/>
      <c r="I54" s="126"/>
      <c r="J54" s="126"/>
      <c r="K54" s="126"/>
    </row>
    <row r="55" spans="7:11" x14ac:dyDescent="0.3">
      <c r="G55" s="125"/>
      <c r="H55" s="126"/>
      <c r="I55" s="126"/>
      <c r="J55" s="126"/>
      <c r="K55" s="126"/>
    </row>
    <row r="56" spans="7:11" x14ac:dyDescent="0.3">
      <c r="G56" s="125"/>
      <c r="H56" s="126"/>
      <c r="I56" s="126"/>
      <c r="J56" s="126"/>
      <c r="K56" s="126"/>
    </row>
    <row r="57" spans="7:11" x14ac:dyDescent="0.3">
      <c r="G57" s="125"/>
      <c r="H57" s="126"/>
      <c r="I57" s="126"/>
      <c r="J57" s="126"/>
      <c r="K57" s="126"/>
    </row>
    <row r="58" spans="7:11" x14ac:dyDescent="0.3">
      <c r="G58" s="125"/>
      <c r="H58" s="126"/>
      <c r="I58" s="126"/>
      <c r="J58" s="126"/>
      <c r="K58" s="126"/>
    </row>
  </sheetData>
  <mergeCells count="27">
    <mergeCell ref="B33:B35"/>
    <mergeCell ref="C33:C35"/>
    <mergeCell ref="B26:B27"/>
    <mergeCell ref="C26:C27"/>
    <mergeCell ref="B28:B29"/>
    <mergeCell ref="C28:C29"/>
    <mergeCell ref="B30:B32"/>
    <mergeCell ref="C30:C32"/>
    <mergeCell ref="B18:B20"/>
    <mergeCell ref="C18:C20"/>
    <mergeCell ref="B21:B23"/>
    <mergeCell ref="C21:C23"/>
    <mergeCell ref="B24:B25"/>
    <mergeCell ref="C24:C25"/>
    <mergeCell ref="M6:W9"/>
    <mergeCell ref="H11:K11"/>
    <mergeCell ref="B12:B14"/>
    <mergeCell ref="C12:C14"/>
    <mergeCell ref="B15:B17"/>
    <mergeCell ref="C15:C17"/>
    <mergeCell ref="B2:B4"/>
    <mergeCell ref="C2:K2"/>
    <mergeCell ref="L2:L4"/>
    <mergeCell ref="C3:K3"/>
    <mergeCell ref="C4:D4"/>
    <mergeCell ref="E4:I4"/>
    <mergeCell ref="J4:K4"/>
  </mergeCells>
  <conditionalFormatting sqref="L12:L13">
    <cfRule type="cellIs" dxfId="27" priority="27" operator="equal">
      <formula>"No Cumple"</formula>
    </cfRule>
    <cfRule type="cellIs" dxfId="26" priority="28" operator="equal">
      <formula>"Cumple"</formula>
    </cfRule>
  </conditionalFormatting>
  <conditionalFormatting sqref="L14">
    <cfRule type="cellIs" dxfId="25" priority="6" operator="equal">
      <formula>"No Aplica"</formula>
    </cfRule>
  </conditionalFormatting>
  <conditionalFormatting sqref="L14:L15 L17">
    <cfRule type="cellIs" dxfId="24" priority="25" operator="lessThan">
      <formula>30%</formula>
    </cfRule>
    <cfRule type="cellIs" dxfId="23" priority="26" operator="greaterThanOrEqual">
      <formula>30%</formula>
    </cfRule>
  </conditionalFormatting>
  <conditionalFormatting sqref="L16">
    <cfRule type="cellIs" dxfId="22" priority="2" operator="equal">
      <formula>"No Aplica"</formula>
    </cfRule>
    <cfRule type="cellIs" dxfId="21" priority="3" operator="lessThan">
      <formula>0.8</formula>
    </cfRule>
    <cfRule type="cellIs" dxfId="20" priority="4" operator="greaterThanOrEqual">
      <formula>0.8</formula>
    </cfRule>
  </conditionalFormatting>
  <conditionalFormatting sqref="L18:L19">
    <cfRule type="cellIs" dxfId="19" priority="13" operator="lessThan">
      <formula>95%</formula>
    </cfRule>
    <cfRule type="cellIs" dxfId="18" priority="14" operator="greaterThanOrEqual">
      <formula>0.95</formula>
    </cfRule>
  </conditionalFormatting>
  <conditionalFormatting sqref="L20">
    <cfRule type="cellIs" dxfId="17" priority="21" operator="greaterThan">
      <formula>0.05</formula>
    </cfRule>
    <cfRule type="cellIs" dxfId="16" priority="22" operator="lessThanOrEqual">
      <formula>0.05</formula>
    </cfRule>
  </conditionalFormatting>
  <conditionalFormatting sqref="L21">
    <cfRule type="cellIs" dxfId="15" priority="18" operator="lessThan">
      <formula>70%</formula>
    </cfRule>
    <cfRule type="cellIs" dxfId="14" priority="19" operator="greaterThanOrEqual">
      <formula>0.7</formula>
    </cfRule>
  </conditionalFormatting>
  <conditionalFormatting sqref="L22:L23">
    <cfRule type="cellIs" dxfId="13" priority="16" operator="lessThan">
      <formula>0.8</formula>
    </cfRule>
    <cfRule type="cellIs" dxfId="12" priority="17" operator="greaterThanOrEqual">
      <formula>0.8</formula>
    </cfRule>
  </conditionalFormatting>
  <conditionalFormatting sqref="L23:L25">
    <cfRule type="cellIs" dxfId="11" priority="5" operator="equal">
      <formula>"No Aplica"</formula>
    </cfRule>
  </conditionalFormatting>
  <conditionalFormatting sqref="L24:L28">
    <cfRule type="cellIs" dxfId="10" priority="23" operator="lessThan">
      <formula>90%</formula>
    </cfRule>
    <cfRule type="cellIs" dxfId="9" priority="24" operator="greaterThanOrEqual">
      <formula>90%</formula>
    </cfRule>
  </conditionalFormatting>
  <conditionalFormatting sqref="L28">
    <cfRule type="cellIs" dxfId="8" priority="1" operator="equal">
      <formula>"No Aplica"</formula>
    </cfRule>
  </conditionalFormatting>
  <conditionalFormatting sqref="L29">
    <cfRule type="cellIs" dxfId="7" priority="20" operator="lessThan">
      <formula>0.95</formula>
    </cfRule>
  </conditionalFormatting>
  <conditionalFormatting sqref="L29:L30">
    <cfRule type="cellIs" dxfId="6" priority="10" operator="greaterThanOrEqual">
      <formula>0.95</formula>
    </cfRule>
  </conditionalFormatting>
  <conditionalFormatting sqref="L30">
    <cfRule type="cellIs" dxfId="5" priority="9" operator="lessThan">
      <formula>0.95</formula>
    </cfRule>
  </conditionalFormatting>
  <conditionalFormatting sqref="L31">
    <cfRule type="cellIs" dxfId="4" priority="7" operator="lessThan">
      <formula>0.75</formula>
    </cfRule>
    <cfRule type="cellIs" dxfId="3" priority="8" operator="greaterThanOrEqual">
      <formula>0.75</formula>
    </cfRule>
  </conditionalFormatting>
  <conditionalFormatting sqref="L32">
    <cfRule type="cellIs" dxfId="2" priority="11" operator="lessThan">
      <formula>0.8</formula>
    </cfRule>
  </conditionalFormatting>
  <conditionalFormatting sqref="L32:L35">
    <cfRule type="cellIs" dxfId="1" priority="12" operator="greaterThanOrEqual">
      <formula>0.8</formula>
    </cfRule>
  </conditionalFormatting>
  <conditionalFormatting sqref="L33:L35">
    <cfRule type="cellIs" dxfId="0" priority="15" operator="lessThan">
      <formula>0.8</formula>
    </cfRule>
  </conditionalFormatting>
  <printOptions horizontalCentered="1"/>
  <pageMargins left="0.23622047244094491" right="0.23622047244094491" top="0.39370078740157483" bottom="0.39370078740157483" header="0.31496062992125984" footer="0.31496062992125984"/>
  <pageSetup scale="34" orientation="portrait" r:id="rId1"/>
  <headerFooter>
    <oddFooter>&amp;RPágina &amp;P de &amp;N</oddFooter>
  </headerFooter>
  <rowBreaks count="1" manualBreakCount="1">
    <brk id="36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Enero 2023</vt:lpstr>
      <vt:lpstr>'Enero 2023'!Área_de_impresión</vt:lpstr>
      <vt:lpstr>'Enero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Gerente de Mejora Continua</dc:creator>
  <cp:lastModifiedBy>Gerente de Mejora Continua</cp:lastModifiedBy>
  <dcterms:created xsi:type="dcterms:W3CDTF">2025-09-29T00:56:24Z</dcterms:created>
  <dcterms:modified xsi:type="dcterms:W3CDTF">2025-09-29T00:56:53Z</dcterms:modified>
</cp:coreProperties>
</file>